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Sheet1" sheetId="1" r:id="rId1"/>
  </sheets>
  <externalReferences>
    <externalReference r:id="rId2"/>
  </externalReferences>
  <definedNames>
    <definedName name="_xlnm.Print_Area" localSheetId="0">Sheet1!$B$1:$H$50</definedName>
  </definedNames>
  <calcPr calcId="125725" iterateDelta="1E-4"/>
</workbook>
</file>

<file path=xl/calcChain.xml><?xml version="1.0" encoding="utf-8"?>
<calcChain xmlns="http://schemas.openxmlformats.org/spreadsheetml/2006/main">
  <c r="G10" i="1"/>
  <c r="F10"/>
  <c r="H47"/>
  <c r="H48"/>
  <c r="H49"/>
  <c r="H46"/>
  <c r="H39"/>
  <c r="H40"/>
  <c r="H41"/>
  <c r="H38"/>
  <c r="H31"/>
  <c r="H32"/>
  <c r="H33"/>
  <c r="H30"/>
  <c r="H23"/>
  <c r="H24"/>
  <c r="H25"/>
  <c r="H22"/>
  <c r="H15"/>
  <c r="H16"/>
  <c r="H17"/>
  <c r="H14"/>
  <c r="H7"/>
  <c r="H8"/>
  <c r="H9"/>
  <c r="H6"/>
  <c r="F34"/>
  <c r="G50" l="1"/>
  <c r="H50" s="1"/>
  <c r="F50"/>
  <c r="G42"/>
  <c r="H42" s="1"/>
  <c r="F42"/>
  <c r="G34"/>
  <c r="H34" s="1"/>
  <c r="G26"/>
  <c r="H26" s="1"/>
  <c r="F26"/>
  <c r="G18"/>
  <c r="F18"/>
  <c r="B2"/>
  <c r="B32"/>
  <c r="C32"/>
  <c r="D32"/>
  <c r="E32"/>
  <c r="B15"/>
  <c r="C15"/>
  <c r="D15"/>
  <c r="E15"/>
  <c r="B12"/>
  <c r="B46"/>
  <c r="C46"/>
  <c r="D46"/>
  <c r="E46"/>
  <c r="B47"/>
  <c r="C47"/>
  <c r="D47"/>
  <c r="E47"/>
  <c r="B48"/>
  <c r="C48"/>
  <c r="D48"/>
  <c r="E48"/>
  <c r="B49"/>
  <c r="C49"/>
  <c r="D49"/>
  <c r="E49"/>
  <c r="B44"/>
  <c r="B38"/>
  <c r="C38"/>
  <c r="D38"/>
  <c r="E38"/>
  <c r="B39"/>
  <c r="C39"/>
  <c r="D39"/>
  <c r="E39"/>
  <c r="B40"/>
  <c r="C40"/>
  <c r="D40"/>
  <c r="E40"/>
  <c r="B41"/>
  <c r="C41"/>
  <c r="D41"/>
  <c r="E41"/>
  <c r="B36"/>
  <c r="B30"/>
  <c r="C30"/>
  <c r="D30"/>
  <c r="E30"/>
  <c r="B31"/>
  <c r="C31"/>
  <c r="D31"/>
  <c r="E31"/>
  <c r="B33"/>
  <c r="C33"/>
  <c r="D33"/>
  <c r="E33"/>
  <c r="B28"/>
  <c r="B22"/>
  <c r="C22"/>
  <c r="D22"/>
  <c r="E22"/>
  <c r="B23"/>
  <c r="C23"/>
  <c r="D23"/>
  <c r="E23"/>
  <c r="B24"/>
  <c r="C24"/>
  <c r="D24"/>
  <c r="E24"/>
  <c r="B25"/>
  <c r="C25"/>
  <c r="D25"/>
  <c r="E25"/>
  <c r="B20"/>
  <c r="B14"/>
  <c r="C14"/>
  <c r="D14"/>
  <c r="E14"/>
  <c r="B16"/>
  <c r="C16"/>
  <c r="D16"/>
  <c r="E16"/>
  <c r="B17"/>
  <c r="C17"/>
  <c r="D17"/>
  <c r="E17"/>
  <c r="B6"/>
  <c r="C6"/>
  <c r="D6"/>
  <c r="E6"/>
  <c r="B7"/>
  <c r="C7"/>
  <c r="D7"/>
  <c r="E7"/>
  <c r="B8"/>
  <c r="C8"/>
  <c r="D8"/>
  <c r="E8"/>
  <c r="B9"/>
  <c r="C9"/>
  <c r="D9"/>
  <c r="E9"/>
  <c r="B4"/>
  <c r="H18" l="1"/>
  <c r="H10"/>
</calcChain>
</file>

<file path=xl/sharedStrings.xml><?xml version="1.0" encoding="utf-8"?>
<sst xmlns="http://schemas.openxmlformats.org/spreadsheetml/2006/main" count="49" uniqueCount="9">
  <si>
    <t>WANNEROO SPORTS AND SOCIAL CLUB</t>
  </si>
  <si>
    <t>Skipper</t>
  </si>
  <si>
    <t>Third</t>
  </si>
  <si>
    <t>Second</t>
  </si>
  <si>
    <t>Lead</t>
  </si>
  <si>
    <t>For</t>
  </si>
  <si>
    <t>Agst</t>
  </si>
  <si>
    <t>Points</t>
  </si>
  <si>
    <t>TOTAL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</si>
</sst>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3"/>
      <name val="Cambria"/>
      <family val="2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</cellStyleXfs>
  <cellXfs count="58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7" fillId="0" borderId="0" xfId="0" applyFont="1" applyFill="1" applyBorder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5" borderId="1" xfId="4" applyFont="1" applyBorder="1" applyAlignment="1" applyProtection="1">
      <alignment horizontal="center" vertical="center"/>
    </xf>
    <xf numFmtId="164" fontId="18" fillId="5" borderId="1" xfId="4" applyNumberFormat="1" applyFont="1" applyBorder="1" applyAlignment="1" applyProtection="1">
      <alignment horizontal="center" vertical="center"/>
    </xf>
    <xf numFmtId="0" fontId="5" fillId="4" borderId="1" xfId="3" applyBorder="1" applyAlignment="1" applyProtection="1">
      <alignment vertical="center"/>
    </xf>
    <xf numFmtId="0" fontId="5" fillId="4" borderId="0" xfId="3" applyBorder="1" applyAlignment="1" applyProtection="1">
      <alignment vertical="center"/>
    </xf>
    <xf numFmtId="49" fontId="3" fillId="4" borderId="1" xfId="3" applyNumberFormat="1" applyFont="1" applyBorder="1" applyAlignment="1" applyProtection="1">
      <alignment horizontal="left" vertical="center"/>
    </xf>
    <xf numFmtId="49" fontId="9" fillId="4" borderId="1" xfId="3" applyNumberFormat="1" applyFont="1" applyBorder="1" applyAlignment="1" applyProtection="1">
      <alignment horizontal="left" vertical="center"/>
    </xf>
    <xf numFmtId="0" fontId="5" fillId="4" borderId="1" xfId="3" applyBorder="1" applyAlignment="1" applyProtection="1">
      <alignment horizontal="left" vertical="center"/>
    </xf>
    <xf numFmtId="49" fontId="5" fillId="4" borderId="1" xfId="3" applyNumberFormat="1" applyBorder="1" applyAlignment="1" applyProtection="1">
      <alignment horizontal="left" vertical="center"/>
    </xf>
    <xf numFmtId="0" fontId="9" fillId="4" borderId="1" xfId="3" applyFont="1" applyBorder="1" applyAlignment="1" applyProtection="1">
      <alignment horizontal="left" vertical="center"/>
    </xf>
    <xf numFmtId="49" fontId="5" fillId="4" borderId="0" xfId="3" applyNumberFormat="1" applyBorder="1" applyAlignment="1" applyProtection="1">
      <alignment vertical="center"/>
    </xf>
    <xf numFmtId="49" fontId="2" fillId="4" borderId="1" xfId="3" applyNumberFormat="1" applyFont="1" applyBorder="1" applyAlignment="1" applyProtection="1">
      <alignment horizontal="left" vertical="center"/>
    </xf>
    <xf numFmtId="0" fontId="4" fillId="4" borderId="1" xfId="3" applyFont="1" applyBorder="1" applyAlignment="1" applyProtection="1">
      <alignment vertical="center"/>
    </xf>
    <xf numFmtId="0" fontId="9" fillId="4" borderId="1" xfId="3" applyFont="1" applyBorder="1" applyAlignment="1" applyProtection="1">
      <alignment vertical="center"/>
    </xf>
    <xf numFmtId="164" fontId="3" fillId="4" borderId="1" xfId="3" applyNumberFormat="1" applyFont="1" applyBorder="1" applyAlignment="1" applyProtection="1">
      <alignment horizontal="center" vertical="center"/>
    </xf>
    <xf numFmtId="164" fontId="5" fillId="4" borderId="1" xfId="3" applyNumberFormat="1" applyBorder="1" applyAlignment="1" applyProtection="1">
      <alignment horizontal="center" vertical="center"/>
    </xf>
    <xf numFmtId="164" fontId="1" fillId="4" borderId="1" xfId="3" applyNumberFormat="1" applyFont="1" applyBorder="1" applyAlignment="1" applyProtection="1">
      <alignment horizontal="center" vertical="center"/>
    </xf>
    <xf numFmtId="1" fontId="3" fillId="4" borderId="1" xfId="3" applyNumberFormat="1" applyFont="1" applyBorder="1" applyAlignment="1" applyProtection="1">
      <alignment horizontal="center" vertical="center"/>
      <protection locked="0"/>
    </xf>
    <xf numFmtId="1" fontId="18" fillId="5" borderId="1" xfId="4" applyNumberFormat="1" applyFont="1" applyBorder="1" applyAlignment="1" applyProtection="1">
      <alignment horizontal="center" vertical="center"/>
    </xf>
    <xf numFmtId="1" fontId="5" fillId="4" borderId="1" xfId="3" applyNumberFormat="1" applyBorder="1" applyAlignment="1" applyProtection="1">
      <alignment horizontal="center" vertical="center"/>
      <protection locked="0"/>
    </xf>
    <xf numFmtId="1" fontId="1" fillId="4" borderId="1" xfId="3" applyNumberFormat="1" applyFont="1" applyBorder="1" applyAlignment="1" applyProtection="1">
      <alignment horizontal="center" vertical="center"/>
      <protection locked="0"/>
    </xf>
    <xf numFmtId="0" fontId="17" fillId="3" borderId="1" xfId="2" applyFont="1" applyBorder="1" applyAlignment="1" applyProtection="1">
      <alignment horizontal="left" vertical="center"/>
    </xf>
    <xf numFmtId="0" fontId="17" fillId="3" borderId="3" xfId="2" applyFont="1" applyBorder="1" applyAlignment="1" applyProtection="1">
      <alignment horizontal="left" vertical="center"/>
    </xf>
    <xf numFmtId="0" fontId="17" fillId="3" borderId="2" xfId="2" applyFont="1" applyBorder="1" applyAlignment="1" applyProtection="1">
      <alignment horizontal="left" vertical="center"/>
    </xf>
    <xf numFmtId="0" fontId="17" fillId="3" borderId="4" xfId="2" applyFont="1" applyBorder="1" applyAlignment="1" applyProtection="1">
      <alignment horizontal="left" vertical="center"/>
    </xf>
    <xf numFmtId="0" fontId="11" fillId="2" borderId="0" xfId="0" applyFont="1" applyFill="1" applyBorder="1" applyAlignment="1">
      <alignment horizontal="left"/>
    </xf>
    <xf numFmtId="0" fontId="15" fillId="3" borderId="8" xfId="1" applyFill="1" applyBorder="1" applyAlignment="1" applyProtection="1">
      <alignment horizontal="center" vertical="center"/>
    </xf>
    <xf numFmtId="0" fontId="15" fillId="3" borderId="9" xfId="1" applyFill="1" applyBorder="1" applyAlignment="1" applyProtection="1">
      <alignment horizontal="center" vertical="center"/>
    </xf>
    <xf numFmtId="0" fontId="15" fillId="3" borderId="10" xfId="1" applyFill="1" applyBorder="1" applyAlignment="1" applyProtection="1">
      <alignment horizontal="center" vertical="center"/>
    </xf>
    <xf numFmtId="0" fontId="17" fillId="3" borderId="5" xfId="2" applyFont="1" applyBorder="1" applyAlignment="1" applyProtection="1">
      <alignment horizontal="center" vertical="center"/>
    </xf>
    <xf numFmtId="0" fontId="17" fillId="3" borderId="6" xfId="2" applyFont="1" applyBorder="1" applyAlignment="1" applyProtection="1">
      <alignment horizontal="center" vertical="center"/>
    </xf>
    <xf numFmtId="0" fontId="17" fillId="3" borderId="7" xfId="2" applyFont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/>
    <xf numFmtId="0" fontId="0" fillId="0" borderId="2" xfId="0" applyBorder="1" applyAlignment="1" applyProtection="1"/>
    <xf numFmtId="0" fontId="14" fillId="0" borderId="2" xfId="0" applyFont="1" applyFill="1" applyBorder="1" applyAlignment="1" applyProtection="1">
      <alignment horizontal="center"/>
    </xf>
  </cellXfs>
  <cellStyles count="5">
    <cellStyle name="20% - Accent1" xfId="3" builtinId="30"/>
    <cellStyle name="40% - Accent1" xfId="4" builtinId="31"/>
    <cellStyle name="Accent1" xfId="2" builtinId="29"/>
    <cellStyle name="Normal" xfId="0" builtinId="0"/>
    <cellStyle name="Title" xfId="1" builtinId="15"/>
  </cellStyles>
  <dxfs count="0"/>
  <tableStyles count="0" defaultTableStyle="TableStyleMedium9" defaultPivotStyle="PivotStyleLight16"/>
  <colors>
    <mruColors>
      <color rgb="FF0000CC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07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468100"/>
          <a:ext cx="9525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9525</xdr:colOff>
      <xdr:row>49</xdr:row>
      <xdr:rowOff>9525</xdr:rowOff>
    </xdr:to>
    <xdr:pic>
      <xdr:nvPicPr>
        <xdr:cNvPr id="1072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77450"/>
          <a:ext cx="9525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wls/This%20Weeks%20Pennant%20Teams/This%20Sat%20Pennant%20Tea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 xml:space="preserve">SATURDAY PENNANT TEAMS - Round 5 -  Sun 18/11/12 </v>
          </cell>
        </row>
        <row r="4">
          <cell r="B4" t="str">
            <v>PREMIER LEAGUE - HOME TO STIRLING</v>
          </cell>
        </row>
        <row r="6">
          <cell r="B6" t="str">
            <v>C Adams</v>
          </cell>
          <cell r="C6" t="str">
            <v>E Widermanski</v>
          </cell>
          <cell r="D6" t="str">
            <v>M Hulbert</v>
          </cell>
          <cell r="E6" t="str">
            <v>George Smith</v>
          </cell>
        </row>
        <row r="7">
          <cell r="B7" t="str">
            <v>R Bates</v>
          </cell>
          <cell r="C7" t="str">
            <v>J O.Donohoe</v>
          </cell>
          <cell r="D7" t="str">
            <v>K Boswell</v>
          </cell>
          <cell r="E7" t="str">
            <v>L Johnson</v>
          </cell>
        </row>
        <row r="8">
          <cell r="B8" t="str">
            <v>D Turra</v>
          </cell>
          <cell r="C8" t="str">
            <v>T Kay</v>
          </cell>
          <cell r="D8" t="str">
            <v>G Gunning</v>
          </cell>
          <cell r="E8" t="str">
            <v>P Potts</v>
          </cell>
        </row>
        <row r="9">
          <cell r="B9" t="str">
            <v>B Parmenter</v>
          </cell>
          <cell r="C9" t="str">
            <v>D Griffin</v>
          </cell>
          <cell r="D9" t="str">
            <v>P Flack</v>
          </cell>
          <cell r="E9" t="str">
            <v>I Collins</v>
          </cell>
        </row>
        <row r="11">
          <cell r="B11" t="str">
            <v>DIVISION 1 BLUE NORTH - AWAY TO MUNDARING</v>
          </cell>
        </row>
        <row r="13">
          <cell r="B13" t="str">
            <v>N Costello</v>
          </cell>
          <cell r="C13" t="str">
            <v>A Garlick</v>
          </cell>
          <cell r="D13" t="str">
            <v>S Denny</v>
          </cell>
          <cell r="E13" t="str">
            <v>J Weir</v>
          </cell>
        </row>
        <row r="14">
          <cell r="B14" t="str">
            <v>M Golding</v>
          </cell>
          <cell r="C14" t="str">
            <v>D Watson</v>
          </cell>
          <cell r="D14" t="str">
            <v>C Johnson</v>
          </cell>
          <cell r="E14" t="str">
            <v>D Dobb</v>
          </cell>
        </row>
        <row r="15">
          <cell r="B15" t="str">
            <v>D Triffitt</v>
          </cell>
          <cell r="C15" t="str">
            <v>C Buchholz</v>
          </cell>
          <cell r="D15" t="str">
            <v>N Palmer</v>
          </cell>
          <cell r="E15" t="str">
            <v>B Sing</v>
          </cell>
        </row>
        <row r="16">
          <cell r="B16" t="str">
            <v>D Bowen</v>
          </cell>
          <cell r="C16" t="str">
            <v>G White</v>
          </cell>
          <cell r="D16" t="str">
            <v>R Beazley</v>
          </cell>
          <cell r="E16" t="str">
            <v>D Christoffelsz</v>
          </cell>
        </row>
        <row r="18">
          <cell r="B18" t="str">
            <v>DIVISION I BLUE SOUTH - AWAY TO GOSNELLS</v>
          </cell>
        </row>
        <row r="20">
          <cell r="B20" t="str">
            <v>J Edmonds</v>
          </cell>
          <cell r="C20" t="str">
            <v>B McMurdo</v>
          </cell>
          <cell r="D20" t="str">
            <v>G Cox</v>
          </cell>
          <cell r="E20" t="str">
            <v>M McGillivray</v>
          </cell>
        </row>
        <row r="21">
          <cell r="B21" t="str">
            <v>M Nievelstein</v>
          </cell>
          <cell r="C21" t="str">
            <v>C Garlick</v>
          </cell>
          <cell r="D21" t="str">
            <v>B Miller</v>
          </cell>
          <cell r="E21" t="str">
            <v>Alex Smith</v>
          </cell>
        </row>
        <row r="22">
          <cell r="B22" t="str">
            <v>J Ingram</v>
          </cell>
          <cell r="C22" t="str">
            <v>S Schonell</v>
          </cell>
          <cell r="D22" t="str">
            <v>R Ryan</v>
          </cell>
          <cell r="E22" t="str">
            <v>S Ingram</v>
          </cell>
        </row>
        <row r="23">
          <cell r="B23" t="str">
            <v>B McMonagle</v>
          </cell>
          <cell r="C23" t="str">
            <v>K Broad</v>
          </cell>
          <cell r="D23" t="str">
            <v>J Stewart</v>
          </cell>
          <cell r="E23" t="str">
            <v>W Neilson</v>
          </cell>
        </row>
        <row r="25">
          <cell r="B25" t="str">
            <v>DIVISION 3 GOLD - HOME TO MERRIWA</v>
          </cell>
        </row>
        <row r="27">
          <cell r="B27" t="str">
            <v>J Pordan</v>
          </cell>
          <cell r="C27" t="str">
            <v>D Humphries</v>
          </cell>
          <cell r="D27" t="str">
            <v>S Norman</v>
          </cell>
          <cell r="E27" t="str">
            <v>J Rogers</v>
          </cell>
        </row>
        <row r="28">
          <cell r="B28" t="str">
            <v>B Kell</v>
          </cell>
          <cell r="C28" t="str">
            <v>T Traynor</v>
          </cell>
          <cell r="D28" t="str">
            <v>P Firth</v>
          </cell>
          <cell r="E28" t="str">
            <v>B Armstrong</v>
          </cell>
        </row>
        <row r="29">
          <cell r="B29" t="str">
            <v>B Mulroy</v>
          </cell>
          <cell r="C29" t="str">
            <v>D Edwards</v>
          </cell>
          <cell r="D29" t="str">
            <v>R Prosser</v>
          </cell>
          <cell r="E29" t="str">
            <v>M Brown</v>
          </cell>
        </row>
        <row r="30">
          <cell r="B30" t="str">
            <v>V Humphries</v>
          </cell>
          <cell r="C30" t="str">
            <v>C Tremlett</v>
          </cell>
          <cell r="D30" t="str">
            <v>J Marinovich</v>
          </cell>
          <cell r="E30" t="str">
            <v>G Scorer</v>
          </cell>
        </row>
        <row r="32">
          <cell r="B32" t="str">
            <v>DIVISION 4 GOLD - HOME TO STIRLING</v>
          </cell>
        </row>
        <row r="34">
          <cell r="B34" t="str">
            <v>M Wild</v>
          </cell>
          <cell r="C34" t="str">
            <v>S Davie</v>
          </cell>
          <cell r="D34" t="str">
            <v>M Morgan</v>
          </cell>
          <cell r="E34" t="str">
            <v>D Snooks</v>
          </cell>
        </row>
        <row r="35">
          <cell r="B35" t="str">
            <v>B Cowan</v>
          </cell>
          <cell r="C35" t="str">
            <v>B Bright</v>
          </cell>
          <cell r="D35" t="str">
            <v>M Harper</v>
          </cell>
          <cell r="E35" t="str">
            <v>R Pitts</v>
          </cell>
        </row>
        <row r="36">
          <cell r="B36" t="str">
            <v>R Connor</v>
          </cell>
          <cell r="C36" t="str">
            <v>D Hampton</v>
          </cell>
          <cell r="D36" t="str">
            <v>P Quick</v>
          </cell>
          <cell r="E36" t="str">
            <v>K King</v>
          </cell>
        </row>
        <row r="37">
          <cell r="B37" t="str">
            <v>T Pethrick</v>
          </cell>
          <cell r="C37" t="str">
            <v>C Woods</v>
          </cell>
          <cell r="D37" t="str">
            <v>B Atkins</v>
          </cell>
          <cell r="E37" t="str">
            <v>K Styles</v>
          </cell>
        </row>
        <row r="39">
          <cell r="B39" t="str">
            <v>DIVISION 5 GOLD - AWAY TO MERRIWA</v>
          </cell>
        </row>
        <row r="41">
          <cell r="B41" t="str">
            <v>C McEvoy</v>
          </cell>
          <cell r="C41" t="str">
            <v>V Street</v>
          </cell>
          <cell r="D41" t="str">
            <v>B Anderson</v>
          </cell>
          <cell r="E41" t="str">
            <v>W Okis</v>
          </cell>
        </row>
        <row r="42">
          <cell r="B42" t="str">
            <v>J Woods</v>
          </cell>
          <cell r="C42" t="str">
            <v>P O'Mara</v>
          </cell>
          <cell r="D42" t="str">
            <v>K Coulson</v>
          </cell>
          <cell r="E42" t="str">
            <v>J Smith</v>
          </cell>
        </row>
        <row r="43">
          <cell r="B43" t="str">
            <v>P McIntosh</v>
          </cell>
          <cell r="C43" t="str">
            <v>J Malysz</v>
          </cell>
          <cell r="D43" t="str">
            <v>M Danker</v>
          </cell>
          <cell r="E43" t="str">
            <v>J Parker</v>
          </cell>
        </row>
        <row r="44">
          <cell r="B44" t="str">
            <v>P Huddy</v>
          </cell>
          <cell r="C44" t="str">
            <v>G Wylie</v>
          </cell>
          <cell r="D44" t="str">
            <v>R Nelson</v>
          </cell>
          <cell r="E44" t="str">
            <v>B White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showRowColHeaders="0" tabSelected="1" showRuler="0" view="pageLayout" topLeftCell="B17" zoomScale="140" zoomScaleNormal="75" zoomScaleSheetLayoutView="100" zoomScalePageLayoutView="140" workbookViewId="0">
      <selection activeCell="F30" sqref="F30"/>
    </sheetView>
  </sheetViews>
  <sheetFormatPr defaultColWidth="9.28515625" defaultRowHeight="18"/>
  <cols>
    <col min="1" max="1" width="0" style="1" hidden="1" customWidth="1"/>
    <col min="2" max="5" width="22" style="1" customWidth="1"/>
    <col min="6" max="7" width="8.42578125" style="2" customWidth="1"/>
    <col min="8" max="8" width="8.42578125" style="3" customWidth="1"/>
    <col min="9" max="10" width="19.7109375" style="1" hidden="1" customWidth="1"/>
    <col min="11" max="11" width="9.28515625" style="20"/>
    <col min="12" max="16384" width="9.28515625" style="1"/>
  </cols>
  <sheetData>
    <row r="1" spans="1:12" ht="20.25" customHeight="1">
      <c r="A1" s="4"/>
      <c r="B1" s="48" t="s">
        <v>0</v>
      </c>
      <c r="C1" s="49"/>
      <c r="D1" s="49"/>
      <c r="E1" s="49"/>
      <c r="F1" s="49"/>
      <c r="G1" s="49"/>
      <c r="H1" s="50"/>
    </row>
    <row r="2" spans="1:12" ht="20.25" customHeight="1">
      <c r="B2" s="51" t="str">
        <f>[1]Sheet1!$B$2</f>
        <v xml:space="preserve">SATURDAY PENNANT TEAMS - Round 5 -  Sun 18/11/12 </v>
      </c>
      <c r="C2" s="52"/>
      <c r="D2" s="52"/>
      <c r="E2" s="52"/>
      <c r="F2" s="52"/>
      <c r="G2" s="52"/>
      <c r="H2" s="53"/>
    </row>
    <row r="3" spans="1:12" ht="22.5" customHeight="1">
      <c r="B3" s="54"/>
      <c r="C3" s="54"/>
      <c r="D3" s="54"/>
      <c r="E3" s="54"/>
      <c r="F3" s="54"/>
      <c r="G3" s="54"/>
      <c r="H3" s="54"/>
    </row>
    <row r="4" spans="1:12" ht="20.25" customHeight="1">
      <c r="B4" s="43" t="str">
        <f>[1]Sheet1!$B$4</f>
        <v>PREMIER LEAGUE - HOME TO STIRLING</v>
      </c>
      <c r="C4" s="43"/>
      <c r="D4" s="43"/>
      <c r="E4" s="43"/>
      <c r="F4" s="43"/>
      <c r="G4" s="43"/>
      <c r="H4" s="43"/>
    </row>
    <row r="5" spans="1:12" ht="20.25" customHeight="1"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4" t="s">
        <v>7</v>
      </c>
    </row>
    <row r="6" spans="1:12" ht="19.5" customHeight="1">
      <c r="B6" s="27" t="str">
        <f>[1]Sheet1!B6</f>
        <v>C Adams</v>
      </c>
      <c r="C6" s="27" t="str">
        <f>[1]Sheet1!C6</f>
        <v>E Widermanski</v>
      </c>
      <c r="D6" s="27" t="str">
        <f>[1]Sheet1!D6</f>
        <v>M Hulbert</v>
      </c>
      <c r="E6" s="27" t="str">
        <f>[1]Sheet1!E6</f>
        <v>George Smith</v>
      </c>
      <c r="F6" s="39">
        <v>11</v>
      </c>
      <c r="G6" s="39">
        <v>28</v>
      </c>
      <c r="H6" s="36">
        <f>IF(F6="","",IF(G6="","",IF(F6&gt;G6,1,IF(F6&lt;G6,0,0.5))))</f>
        <v>0</v>
      </c>
      <c r="J6" s="6"/>
    </row>
    <row r="7" spans="1:12" ht="19.5" customHeight="1">
      <c r="B7" s="27" t="str">
        <f>[1]Sheet1!B7</f>
        <v>R Bates</v>
      </c>
      <c r="C7" s="27" t="str">
        <f>[1]Sheet1!C7</f>
        <v>J O.Donohoe</v>
      </c>
      <c r="D7" s="27" t="str">
        <f>[1]Sheet1!D7</f>
        <v>K Boswell</v>
      </c>
      <c r="E7" s="27" t="str">
        <f>[1]Sheet1!E7</f>
        <v>L Johnson</v>
      </c>
      <c r="F7" s="39">
        <v>21</v>
      </c>
      <c r="G7" s="39">
        <v>17</v>
      </c>
      <c r="H7" s="36">
        <f t="shared" ref="H7:H9" si="0">IF(F7="","",IF(G7="","",IF(F7&gt;G7,1,IF(F7&lt;G7,0,0.5))))</f>
        <v>1</v>
      </c>
    </row>
    <row r="8" spans="1:12" ht="19.5" customHeight="1">
      <c r="B8" s="27" t="str">
        <f>[1]Sheet1!B8</f>
        <v>D Turra</v>
      </c>
      <c r="C8" s="27" t="str">
        <f>[1]Sheet1!C8</f>
        <v>T Kay</v>
      </c>
      <c r="D8" s="28" t="str">
        <f>[1]Sheet1!D8</f>
        <v>G Gunning</v>
      </c>
      <c r="E8" s="27" t="str">
        <f>[1]Sheet1!E8</f>
        <v>P Potts</v>
      </c>
      <c r="F8" s="39">
        <v>16</v>
      </c>
      <c r="G8" s="39">
        <v>19</v>
      </c>
      <c r="H8" s="36">
        <f t="shared" si="0"/>
        <v>0</v>
      </c>
    </row>
    <row r="9" spans="1:12" ht="19.5" customHeight="1">
      <c r="B9" s="27" t="str">
        <f>[1]Sheet1!B9</f>
        <v>B Parmenter</v>
      </c>
      <c r="C9" s="27" t="str">
        <f>[1]Sheet1!C9</f>
        <v>D Griffin</v>
      </c>
      <c r="D9" s="27" t="str">
        <f>[1]Sheet1!D9</f>
        <v>P Flack</v>
      </c>
      <c r="E9" s="27" t="str">
        <f>[1]Sheet1!E9</f>
        <v>I Collins</v>
      </c>
      <c r="F9" s="39">
        <v>26</v>
      </c>
      <c r="G9" s="39">
        <v>14</v>
      </c>
      <c r="H9" s="36">
        <f t="shared" si="0"/>
        <v>1</v>
      </c>
      <c r="I9" s="6"/>
      <c r="J9" s="5"/>
    </row>
    <row r="10" spans="1:12" ht="19.5" customHeight="1">
      <c r="B10" s="25"/>
      <c r="C10" s="26"/>
      <c r="D10" s="25"/>
      <c r="E10" s="23" t="s">
        <v>8</v>
      </c>
      <c r="F10" s="40">
        <f>IF(F6="","",SUM(F6:F9))</f>
        <v>74</v>
      </c>
      <c r="G10" s="40">
        <f>IF(G6="","",SUM(G6:G9))</f>
        <v>78</v>
      </c>
      <c r="H10" s="24">
        <f>IF(H6="","",IF(H7="","",IF(H8="","",IF(H9="","",SUM(H6:H9,IF(F10&gt;G10,4,IF(F10&lt;G10,0,2)))))))</f>
        <v>2</v>
      </c>
    </row>
    <row r="11" spans="1:12" ht="22.9" customHeight="1">
      <c r="B11" s="55"/>
      <c r="C11" s="56"/>
      <c r="D11" s="56"/>
      <c r="E11" s="56"/>
      <c r="F11" s="56"/>
      <c r="G11" s="56"/>
      <c r="H11" s="56"/>
    </row>
    <row r="12" spans="1:12" ht="20.25" customHeight="1">
      <c r="B12" s="43" t="str">
        <f>[1]Sheet1!$B$11</f>
        <v>DIVISION 1 BLUE NORTH - AWAY TO MUNDARING</v>
      </c>
      <c r="C12" s="43"/>
      <c r="D12" s="43"/>
      <c r="E12" s="43"/>
      <c r="F12" s="43"/>
      <c r="G12" s="43"/>
      <c r="H12" s="43"/>
    </row>
    <row r="13" spans="1:12" ht="20.25" customHeight="1">
      <c r="B13" s="23" t="s">
        <v>1</v>
      </c>
      <c r="C13" s="23" t="s">
        <v>2</v>
      </c>
      <c r="D13" s="23" t="s">
        <v>3</v>
      </c>
      <c r="E13" s="23" t="s">
        <v>4</v>
      </c>
      <c r="F13" s="23" t="s">
        <v>5</v>
      </c>
      <c r="G13" s="23" t="s">
        <v>6</v>
      </c>
      <c r="H13" s="24" t="s">
        <v>7</v>
      </c>
    </row>
    <row r="14" spans="1:12" ht="19.5" customHeight="1">
      <c r="B14" s="29" t="str">
        <f>[1]Sheet1!B13</f>
        <v>N Costello</v>
      </c>
      <c r="C14" s="30" t="str">
        <f>[1]Sheet1!C13</f>
        <v>A Garlick</v>
      </c>
      <c r="D14" s="26" t="str">
        <f>[1]Sheet1!D13</f>
        <v>S Denny</v>
      </c>
      <c r="E14" s="30" t="str">
        <f>[1]Sheet1!E13</f>
        <v>J Weir</v>
      </c>
      <c r="F14" s="41">
        <v>33</v>
      </c>
      <c r="G14" s="41">
        <v>12</v>
      </c>
      <c r="H14" s="37">
        <f>IF(F14="","",IF(G14="","",IF(F14&gt;G14,1,IF(F14&lt;G14,0,0.5))))</f>
        <v>1</v>
      </c>
      <c r="K14" s="21"/>
      <c r="L14" s="5"/>
    </row>
    <row r="15" spans="1:12" ht="19.5" customHeight="1">
      <c r="B15" s="29" t="str">
        <f>[1]Sheet1!B14</f>
        <v>M Golding</v>
      </c>
      <c r="C15" s="29" t="str">
        <f>[1]Sheet1!C14</f>
        <v>D Watson</v>
      </c>
      <c r="D15" s="30" t="str">
        <f>[1]Sheet1!D14</f>
        <v>C Johnson</v>
      </c>
      <c r="E15" s="30" t="str">
        <f>[1]Sheet1!E14</f>
        <v>D Dobb</v>
      </c>
      <c r="F15" s="41">
        <v>13</v>
      </c>
      <c r="G15" s="41">
        <v>28</v>
      </c>
      <c r="H15" s="37">
        <f t="shared" ref="H15:H17" si="1">IF(F15="","",IF(G15="","",IF(F15&gt;G15,1,IF(F15&lt;G15,0,0.5))))</f>
        <v>0</v>
      </c>
    </row>
    <row r="16" spans="1:12" ht="19.5" customHeight="1">
      <c r="B16" s="29" t="str">
        <f>[1]Sheet1!B15</f>
        <v>D Triffitt</v>
      </c>
      <c r="C16" s="30" t="str">
        <f>[1]Sheet1!C15</f>
        <v>C Buchholz</v>
      </c>
      <c r="D16" s="31" t="str">
        <f>[1]Sheet1!D15</f>
        <v>N Palmer</v>
      </c>
      <c r="E16" s="29" t="str">
        <f>[1]Sheet1!E15</f>
        <v>B Sing</v>
      </c>
      <c r="F16" s="41">
        <v>20</v>
      </c>
      <c r="G16" s="41">
        <v>23</v>
      </c>
      <c r="H16" s="37">
        <f t="shared" si="1"/>
        <v>0</v>
      </c>
    </row>
    <row r="17" spans="2:11" ht="19.5" customHeight="1">
      <c r="B17" s="30" t="str">
        <f>[1]Sheet1!B16</f>
        <v>D Bowen</v>
      </c>
      <c r="C17" s="28" t="str">
        <f>[1]Sheet1!C16</f>
        <v>G White</v>
      </c>
      <c r="D17" s="26" t="str">
        <f>[1]Sheet1!D16</f>
        <v>R Beazley</v>
      </c>
      <c r="E17" s="30" t="str">
        <f>[1]Sheet1!E16</f>
        <v>D Christoffelsz</v>
      </c>
      <c r="F17" s="41">
        <v>18</v>
      </c>
      <c r="G17" s="41">
        <v>17</v>
      </c>
      <c r="H17" s="37">
        <f t="shared" si="1"/>
        <v>1</v>
      </c>
    </row>
    <row r="18" spans="2:11" ht="19.5" customHeight="1">
      <c r="B18" s="25"/>
      <c r="C18" s="25"/>
      <c r="D18" s="25"/>
      <c r="E18" s="23" t="s">
        <v>8</v>
      </c>
      <c r="F18" s="23">
        <f>IF(F14="","",SUM(F14:F17))</f>
        <v>84</v>
      </c>
      <c r="G18" s="40">
        <f>IF(G14="","",SUM(G14:G17))</f>
        <v>80</v>
      </c>
      <c r="H18" s="24">
        <f>IF(H14="","",IF(H15="","",IF(H16="","",IF(H17="","",SUM(H14:H17,IF(F18&gt;G18,4,IF(F18&lt;G18,0,2)))))))</f>
        <v>6</v>
      </c>
    </row>
    <row r="19" spans="2:11" ht="22.5" customHeight="1">
      <c r="B19" s="57"/>
      <c r="C19" s="57"/>
      <c r="D19" s="57"/>
      <c r="E19" s="57"/>
      <c r="F19" s="57"/>
      <c r="G19" s="57"/>
      <c r="H19" s="57"/>
      <c r="I19" s="5"/>
      <c r="J19" s="5"/>
    </row>
    <row r="20" spans="2:11" ht="20.25" customHeight="1">
      <c r="B20" s="43" t="str">
        <f>[1]Sheet1!$B$18</f>
        <v>DIVISION I BLUE SOUTH - AWAY TO GOSNELLS</v>
      </c>
      <c r="C20" s="43"/>
      <c r="D20" s="43"/>
      <c r="E20" s="43"/>
      <c r="F20" s="43"/>
      <c r="G20" s="43"/>
      <c r="H20" s="43"/>
    </row>
    <row r="21" spans="2:11" ht="20.25" customHeight="1">
      <c r="B21" s="23" t="s">
        <v>1</v>
      </c>
      <c r="C21" s="23" t="s">
        <v>2</v>
      </c>
      <c r="D21" s="23" t="s">
        <v>3</v>
      </c>
      <c r="E21" s="23" t="s">
        <v>4</v>
      </c>
      <c r="F21" s="23" t="s">
        <v>5</v>
      </c>
      <c r="G21" s="23" t="s">
        <v>6</v>
      </c>
      <c r="H21" s="24" t="s">
        <v>7</v>
      </c>
    </row>
    <row r="22" spans="2:11" ht="20.25" customHeight="1">
      <c r="B22" s="30" t="str">
        <f>[1]Sheet1!B20</f>
        <v>J Edmonds</v>
      </c>
      <c r="C22" s="32" t="str">
        <f>[1]Sheet1!C20</f>
        <v>B McMurdo</v>
      </c>
      <c r="D22" s="30" t="str">
        <f>[1]Sheet1!D20</f>
        <v>G Cox</v>
      </c>
      <c r="E22" s="33" t="str">
        <f>[1]Sheet1!E20</f>
        <v>M McGillivray</v>
      </c>
      <c r="F22" s="41">
        <v>13</v>
      </c>
      <c r="G22" s="41">
        <v>32</v>
      </c>
      <c r="H22" s="37">
        <f>IF(F22="","",IF(G22="","",IF(F22&gt;G22,1,IF(F22&lt;G22,0,0.5))))</f>
        <v>0</v>
      </c>
      <c r="I22" s="6"/>
    </row>
    <row r="23" spans="2:11" ht="19.5" customHeight="1">
      <c r="B23" s="30" t="str">
        <f>[1]Sheet1!B21</f>
        <v>M Nievelstein</v>
      </c>
      <c r="C23" s="30" t="str">
        <f>[1]Sheet1!C21</f>
        <v>C Garlick</v>
      </c>
      <c r="D23" s="30" t="str">
        <f>[1]Sheet1!D21</f>
        <v>B Miller</v>
      </c>
      <c r="E23" s="30" t="str">
        <f>[1]Sheet1!E21</f>
        <v>Alex Smith</v>
      </c>
      <c r="F23" s="41">
        <v>19</v>
      </c>
      <c r="G23" s="41">
        <v>21</v>
      </c>
      <c r="H23" s="37">
        <f t="shared" ref="H23:H25" si="2">IF(F23="","",IF(G23="","",IF(F23&gt;G23,1,IF(F23&lt;G23,0,0.5))))</f>
        <v>0</v>
      </c>
    </row>
    <row r="24" spans="2:11" ht="19.5" customHeight="1">
      <c r="B24" s="30" t="str">
        <f>[1]Sheet1!B22</f>
        <v>J Ingram</v>
      </c>
      <c r="C24" s="30" t="str">
        <f>[1]Sheet1!C22</f>
        <v>S Schonell</v>
      </c>
      <c r="D24" s="28" t="str">
        <f>[1]Sheet1!D22</f>
        <v>R Ryan</v>
      </c>
      <c r="E24" s="30" t="str">
        <f>[1]Sheet1!E22</f>
        <v>S Ingram</v>
      </c>
      <c r="F24" s="41">
        <v>12</v>
      </c>
      <c r="G24" s="41">
        <v>23</v>
      </c>
      <c r="H24" s="37">
        <f t="shared" si="2"/>
        <v>0</v>
      </c>
      <c r="J24" s="7"/>
    </row>
    <row r="25" spans="2:11" ht="19.5" customHeight="1">
      <c r="B25" s="30" t="str">
        <f>[1]Sheet1!B23</f>
        <v>B McMonagle</v>
      </c>
      <c r="C25" s="28" t="str">
        <f>[1]Sheet1!C23</f>
        <v>K Broad</v>
      </c>
      <c r="D25" s="30" t="str">
        <f>[1]Sheet1!D23</f>
        <v>J Stewart</v>
      </c>
      <c r="E25" s="30" t="str">
        <f>[1]Sheet1!E23</f>
        <v>W Neilson</v>
      </c>
      <c r="F25" s="41">
        <v>13</v>
      </c>
      <c r="G25" s="41">
        <v>22</v>
      </c>
      <c r="H25" s="37">
        <f t="shared" si="2"/>
        <v>0</v>
      </c>
    </row>
    <row r="26" spans="2:11" ht="19.5" customHeight="1">
      <c r="B26" s="25"/>
      <c r="C26" s="25"/>
      <c r="D26" s="25"/>
      <c r="E26" s="23" t="s">
        <v>8</v>
      </c>
      <c r="F26" s="23">
        <f>IF(F22="","",SUM(F22:F25))</f>
        <v>57</v>
      </c>
      <c r="G26" s="40">
        <f>IF(G22="","",SUM(G22:G25))</f>
        <v>98</v>
      </c>
      <c r="H26" s="24">
        <f>IF(H22="","",IF(H23="","",IF(H24="","",IF(H25="","",SUM(H22:H25,IF(F26&gt;G26,4,IF(F26&lt;G26,0,2)))))))</f>
        <v>0</v>
      </c>
      <c r="I26" s="5"/>
      <c r="J26" s="5"/>
      <c r="K26" s="22"/>
    </row>
    <row r="27" spans="2:11" ht="22.5" customHeight="1">
      <c r="B27" s="57"/>
      <c r="C27" s="57"/>
      <c r="D27" s="57"/>
      <c r="E27" s="57"/>
      <c r="F27" s="57"/>
      <c r="G27" s="57"/>
      <c r="H27" s="57"/>
      <c r="K27" s="22"/>
    </row>
    <row r="28" spans="2:11" ht="20.25" customHeight="1">
      <c r="B28" s="43" t="str">
        <f>[1]Sheet1!$B$25</f>
        <v>DIVISION 3 GOLD - HOME TO MERRIWA</v>
      </c>
      <c r="C28" s="43"/>
      <c r="D28" s="43"/>
      <c r="E28" s="43"/>
      <c r="F28" s="43"/>
      <c r="G28" s="43"/>
      <c r="H28" s="43"/>
      <c r="K28" s="22"/>
    </row>
    <row r="29" spans="2:11" ht="20.25" customHeight="1">
      <c r="B29" s="23" t="s">
        <v>1</v>
      </c>
      <c r="C29" s="23" t="s">
        <v>2</v>
      </c>
      <c r="D29" s="23" t="s">
        <v>3</v>
      </c>
      <c r="E29" s="23" t="s">
        <v>4</v>
      </c>
      <c r="F29" s="23" t="s">
        <v>5</v>
      </c>
      <c r="G29" s="23" t="s">
        <v>6</v>
      </c>
      <c r="H29" s="24" t="s">
        <v>7</v>
      </c>
    </row>
    <row r="30" spans="2:11" ht="19.5" customHeight="1">
      <c r="B30" s="29" t="str">
        <f>[1]Sheet1!B27</f>
        <v>J Pordan</v>
      </c>
      <c r="C30" s="29" t="str">
        <f>[1]Sheet1!C27</f>
        <v>D Humphries</v>
      </c>
      <c r="D30" s="29" t="str">
        <f>[1]Sheet1!D27</f>
        <v>S Norman</v>
      </c>
      <c r="E30" s="29" t="str">
        <f>[1]Sheet1!E27</f>
        <v>J Rogers</v>
      </c>
      <c r="F30" s="41">
        <v>17</v>
      </c>
      <c r="G30" s="41">
        <v>18</v>
      </c>
      <c r="H30" s="37">
        <f>IF(F30="","",IF(G30="","",IF(F30&gt;G30,1,IF(F30&lt;G30,0,0.5))))</f>
        <v>0</v>
      </c>
    </row>
    <row r="31" spans="2:11" ht="19.5" customHeight="1">
      <c r="B31" s="31" t="str">
        <f>[1]Sheet1!B28</f>
        <v>B Kell</v>
      </c>
      <c r="C31" s="29" t="str">
        <f>[1]Sheet1!C28</f>
        <v>T Traynor</v>
      </c>
      <c r="D31" s="29" t="str">
        <f>[1]Sheet1!D28</f>
        <v>P Firth</v>
      </c>
      <c r="E31" s="29" t="str">
        <f>[1]Sheet1!E28</f>
        <v>B Armstrong</v>
      </c>
      <c r="F31" s="41">
        <v>18</v>
      </c>
      <c r="G31" s="41">
        <v>22</v>
      </c>
      <c r="H31" s="37">
        <f t="shared" ref="H31:H33" si="3">IF(F31="","",IF(G31="","",IF(F31&gt;G31,1,IF(F31&lt;G31,0,0.5))))</f>
        <v>0</v>
      </c>
    </row>
    <row r="32" spans="2:11" ht="19.5" customHeight="1">
      <c r="B32" s="29" t="str">
        <f>[1]Sheet1!B29</f>
        <v>B Mulroy</v>
      </c>
      <c r="C32" s="29" t="str">
        <f>[1]Sheet1!C29</f>
        <v>D Edwards</v>
      </c>
      <c r="D32" s="29" t="str">
        <f>[1]Sheet1!D29</f>
        <v>R Prosser</v>
      </c>
      <c r="E32" s="29" t="str">
        <f>[1]Sheet1!E29</f>
        <v>M Brown</v>
      </c>
      <c r="F32" s="41">
        <v>29</v>
      </c>
      <c r="G32" s="41">
        <v>12</v>
      </c>
      <c r="H32" s="37">
        <f t="shared" si="3"/>
        <v>1</v>
      </c>
      <c r="I32" s="6"/>
      <c r="J32" s="5"/>
      <c r="K32" s="22"/>
    </row>
    <row r="33" spans="2:11" ht="19.899999999999999" customHeight="1">
      <c r="B33" s="25" t="str">
        <f>[1]Sheet1!B30</f>
        <v>V Humphries</v>
      </c>
      <c r="C33" s="29" t="str">
        <f>[1]Sheet1!C30</f>
        <v>C Tremlett</v>
      </c>
      <c r="D33" s="29" t="str">
        <f>[1]Sheet1!D30</f>
        <v>J Marinovich</v>
      </c>
      <c r="E33" s="30" t="str">
        <f>[1]Sheet1!E30</f>
        <v>G Scorer</v>
      </c>
      <c r="F33" s="41">
        <v>17</v>
      </c>
      <c r="G33" s="41">
        <v>19</v>
      </c>
      <c r="H33" s="37">
        <f t="shared" si="3"/>
        <v>0</v>
      </c>
      <c r="K33" s="21"/>
    </row>
    <row r="34" spans="2:11" s="8" customFormat="1" ht="19.899999999999999" customHeight="1">
      <c r="B34" s="25"/>
      <c r="C34" s="26"/>
      <c r="D34" s="25"/>
      <c r="E34" s="23" t="s">
        <v>8</v>
      </c>
      <c r="F34" s="23">
        <f>IF(F30="","",SUM(F30:F33))</f>
        <v>81</v>
      </c>
      <c r="G34" s="40">
        <f>IF(G30="","",SUM(G30:G33))</f>
        <v>71</v>
      </c>
      <c r="H34" s="24">
        <f>IF(H30="","",IF(H31="","",IF(H32="","",IF(H33="","",SUM(H30:H33,IF(F34&gt;G34,4,IF(F34&lt;G34,0,2)))))))</f>
        <v>5</v>
      </c>
      <c r="K34" s="20"/>
    </row>
    <row r="35" spans="2:11" ht="22.5" customHeight="1">
      <c r="B35" s="57"/>
      <c r="C35" s="57"/>
      <c r="D35" s="57"/>
      <c r="E35" s="57"/>
      <c r="F35" s="57"/>
      <c r="G35" s="57"/>
      <c r="H35" s="57"/>
    </row>
    <row r="36" spans="2:11" ht="20.25" customHeight="1">
      <c r="B36" s="44" t="str">
        <f>[1]Sheet1!$B$32</f>
        <v>DIVISION 4 GOLD - HOME TO STIRLING</v>
      </c>
      <c r="C36" s="45"/>
      <c r="D36" s="45"/>
      <c r="E36" s="45"/>
      <c r="F36" s="45"/>
      <c r="G36" s="45"/>
      <c r="H36" s="46"/>
    </row>
    <row r="37" spans="2:11" ht="20.25" customHeight="1">
      <c r="B37" s="23" t="s">
        <v>1</v>
      </c>
      <c r="C37" s="23" t="s">
        <v>2</v>
      </c>
      <c r="D37" s="23" t="s">
        <v>3</v>
      </c>
      <c r="E37" s="23" t="s">
        <v>4</v>
      </c>
      <c r="F37" s="23" t="s">
        <v>5</v>
      </c>
      <c r="G37" s="23" t="s">
        <v>6</v>
      </c>
      <c r="H37" s="24" t="s">
        <v>7</v>
      </c>
    </row>
    <row r="38" spans="2:11" ht="19.899999999999999" customHeight="1">
      <c r="B38" s="29" t="str">
        <f>[1]Sheet1!B34</f>
        <v>M Wild</v>
      </c>
      <c r="C38" s="31" t="str">
        <f>[1]Sheet1!C34</f>
        <v>S Davie</v>
      </c>
      <c r="D38" s="29" t="str">
        <f>[1]Sheet1!D34</f>
        <v>M Morgan</v>
      </c>
      <c r="E38" s="29" t="str">
        <f>[1]Sheet1!E34</f>
        <v>D Snooks</v>
      </c>
      <c r="F38" s="41">
        <v>33</v>
      </c>
      <c r="G38" s="41">
        <v>17</v>
      </c>
      <c r="H38" s="37">
        <f>IF(F38="","",IF(G38="","",IF(F38&gt;G38,1,IF(F38&lt;G38,0,0.5))))</f>
        <v>1</v>
      </c>
    </row>
    <row r="39" spans="2:11" ht="19.899999999999999" customHeight="1">
      <c r="B39" s="29" t="str">
        <f>[1]Sheet1!B35</f>
        <v>B Cowan</v>
      </c>
      <c r="C39" s="30" t="str">
        <f>[1]Sheet1!C35</f>
        <v>B Bright</v>
      </c>
      <c r="D39" s="29" t="str">
        <f>[1]Sheet1!D35</f>
        <v>M Harper</v>
      </c>
      <c r="E39" s="29" t="str">
        <f>[1]Sheet1!E35</f>
        <v>R Pitts</v>
      </c>
      <c r="F39" s="41">
        <v>28</v>
      </c>
      <c r="G39" s="41">
        <v>19</v>
      </c>
      <c r="H39" s="37">
        <f t="shared" ref="H39:H41" si="4">IF(F39="","",IF(G39="","",IF(F39&gt;G39,1,IF(F39&lt;G39,0,0.5))))</f>
        <v>1</v>
      </c>
      <c r="K39" s="22"/>
    </row>
    <row r="40" spans="2:11" ht="19.899999999999999" customHeight="1">
      <c r="B40" s="29" t="str">
        <f>[1]Sheet1!B36</f>
        <v>R Connor</v>
      </c>
      <c r="C40" s="29" t="str">
        <f>[1]Sheet1!C36</f>
        <v>D Hampton</v>
      </c>
      <c r="D40" s="29" t="str">
        <f>[1]Sheet1!D36</f>
        <v>P Quick</v>
      </c>
      <c r="E40" s="31" t="str">
        <f>[1]Sheet1!E36</f>
        <v>K King</v>
      </c>
      <c r="F40" s="41">
        <v>24</v>
      </c>
      <c r="G40" s="41">
        <v>19</v>
      </c>
      <c r="H40" s="37">
        <f t="shared" si="4"/>
        <v>1</v>
      </c>
      <c r="K40" s="22"/>
    </row>
    <row r="41" spans="2:11" ht="19.899999999999999" customHeight="1">
      <c r="B41" s="29" t="str">
        <f>[1]Sheet1!B37</f>
        <v>T Pethrick</v>
      </c>
      <c r="C41" s="29" t="str">
        <f>[1]Sheet1!C37</f>
        <v>C Woods</v>
      </c>
      <c r="D41" s="29" t="str">
        <f>[1]Sheet1!D37</f>
        <v>B Atkins</v>
      </c>
      <c r="E41" s="29" t="str">
        <f>[1]Sheet1!E37</f>
        <v>K Styles</v>
      </c>
      <c r="F41" s="41">
        <v>22</v>
      </c>
      <c r="G41" s="41">
        <v>14</v>
      </c>
      <c r="H41" s="37">
        <f t="shared" si="4"/>
        <v>1</v>
      </c>
      <c r="K41" s="22"/>
    </row>
    <row r="42" spans="2:11" ht="19.899999999999999" customHeight="1">
      <c r="B42" s="25"/>
      <c r="C42" s="25"/>
      <c r="D42" s="25"/>
      <c r="E42" s="23" t="s">
        <v>8</v>
      </c>
      <c r="F42" s="23">
        <f>IF(F38="","",SUM(F38:F41))</f>
        <v>107</v>
      </c>
      <c r="G42" s="40">
        <f>IF(G38="","",SUM(G38:G41))</f>
        <v>69</v>
      </c>
      <c r="H42" s="24">
        <f>IF(H38="","",IF(H39="","",IF(H40="","",IF(H41="","",SUM(H38:H41,IF(F42&gt;G42,4,IF(F42&lt;G42,0,2)))))))</f>
        <v>8</v>
      </c>
    </row>
    <row r="43" spans="2:11" ht="22.9" customHeight="1">
      <c r="B43" s="55"/>
      <c r="C43" s="56"/>
      <c r="D43" s="56"/>
      <c r="E43" s="56"/>
      <c r="F43" s="56"/>
      <c r="G43" s="56"/>
      <c r="H43" s="56"/>
    </row>
    <row r="44" spans="2:11" ht="20.25" customHeight="1">
      <c r="B44" s="44" t="str">
        <f>[1]Sheet1!$B$39</f>
        <v>DIVISION 5 GOLD - AWAY TO MERRIWA</v>
      </c>
      <c r="C44" s="45"/>
      <c r="D44" s="45"/>
      <c r="E44" s="45"/>
      <c r="F44" s="45"/>
      <c r="G44" s="45"/>
      <c r="H44" s="46"/>
    </row>
    <row r="45" spans="2:11" ht="20.25" customHeight="1">
      <c r="B45" s="23" t="s">
        <v>1</v>
      </c>
      <c r="C45" s="23" t="s">
        <v>2</v>
      </c>
      <c r="D45" s="23" t="s">
        <v>3</v>
      </c>
      <c r="E45" s="23" t="s">
        <v>4</v>
      </c>
      <c r="F45" s="23" t="s">
        <v>5</v>
      </c>
      <c r="G45" s="23" t="s">
        <v>6</v>
      </c>
      <c r="H45" s="24" t="s">
        <v>7</v>
      </c>
      <c r="I45" s="5"/>
      <c r="J45" s="5"/>
    </row>
    <row r="46" spans="2:11" ht="20.25" customHeight="1">
      <c r="B46" s="34" t="str">
        <f>[1]Sheet1!B41</f>
        <v>C McEvoy</v>
      </c>
      <c r="C46" s="34" t="str">
        <f>[1]Sheet1!C41</f>
        <v>V Street</v>
      </c>
      <c r="D46" s="34" t="str">
        <f>[1]Sheet1!D41</f>
        <v>B Anderson</v>
      </c>
      <c r="E46" s="34" t="str">
        <f>[1]Sheet1!E41</f>
        <v>W Okis</v>
      </c>
      <c r="F46" s="42">
        <v>11</v>
      </c>
      <c r="G46" s="42">
        <v>22</v>
      </c>
      <c r="H46" s="38">
        <f>IF(F46="","",IF(G46="","",IF(F46&gt;G46,1,IF(F46&lt;G46,0,0.5))))</f>
        <v>0</v>
      </c>
      <c r="I46" s="5"/>
      <c r="J46" s="5"/>
    </row>
    <row r="47" spans="2:11" ht="19.5" customHeight="1">
      <c r="B47" s="34" t="str">
        <f>[1]Sheet1!B42</f>
        <v>J Woods</v>
      </c>
      <c r="C47" s="34" t="str">
        <f>[1]Sheet1!C42</f>
        <v>P O'Mara</v>
      </c>
      <c r="D47" s="34" t="str">
        <f>[1]Sheet1!D42</f>
        <v>K Coulson</v>
      </c>
      <c r="E47" s="34" t="str">
        <f>[1]Sheet1!E42</f>
        <v>J Smith</v>
      </c>
      <c r="F47" s="41">
        <v>12</v>
      </c>
      <c r="G47" s="41">
        <v>28</v>
      </c>
      <c r="H47" s="38">
        <f t="shared" ref="H47:H49" si="5">IF(F47="","",IF(G47="","",IF(F47&gt;G47,1,IF(F47&lt;G47,0,0.5))))</f>
        <v>0</v>
      </c>
      <c r="I47" s="5"/>
      <c r="J47" s="5"/>
    </row>
    <row r="48" spans="2:11" ht="19.5" customHeight="1">
      <c r="B48" s="29" t="str">
        <f>[1]Sheet1!B43</f>
        <v>P McIntosh</v>
      </c>
      <c r="C48" s="35" t="str">
        <f>[1]Sheet1!C43</f>
        <v>J Malysz</v>
      </c>
      <c r="D48" s="25" t="str">
        <f>[1]Sheet1!D43</f>
        <v>M Danker</v>
      </c>
      <c r="E48" s="25" t="str">
        <f>[1]Sheet1!E43</f>
        <v>J Parker</v>
      </c>
      <c r="F48" s="41">
        <v>10</v>
      </c>
      <c r="G48" s="41">
        <v>28</v>
      </c>
      <c r="H48" s="38">
        <f t="shared" si="5"/>
        <v>0</v>
      </c>
      <c r="I48" s="5"/>
      <c r="J48" s="5"/>
    </row>
    <row r="49" spans="2:10" ht="19.5" customHeight="1">
      <c r="B49" s="29" t="str">
        <f>[1]Sheet1!B44</f>
        <v>P Huddy</v>
      </c>
      <c r="C49" s="29" t="str">
        <f>[1]Sheet1!C44</f>
        <v>G Wylie</v>
      </c>
      <c r="D49" s="30" t="str">
        <f>[1]Sheet1!D44</f>
        <v>R Nelson</v>
      </c>
      <c r="E49" s="30" t="str">
        <f>[1]Sheet1!E44</f>
        <v>B White</v>
      </c>
      <c r="F49" s="41">
        <v>14</v>
      </c>
      <c r="G49" s="41">
        <v>20</v>
      </c>
      <c r="H49" s="38">
        <f t="shared" si="5"/>
        <v>0</v>
      </c>
      <c r="I49" s="5"/>
      <c r="J49" s="5"/>
    </row>
    <row r="50" spans="2:10" ht="19.5" customHeight="1">
      <c r="B50" s="25"/>
      <c r="C50" s="25"/>
      <c r="D50" s="25"/>
      <c r="E50" s="23" t="s">
        <v>8</v>
      </c>
      <c r="F50" s="23">
        <f>IF(F46="","",SUM(F46:F49))</f>
        <v>47</v>
      </c>
      <c r="G50" s="40">
        <f>IF(G46="","",SUM(G46:G49))</f>
        <v>98</v>
      </c>
      <c r="H50" s="24">
        <f>IF(H46="","",IF(H47="","",IF(H48="","",IF(H49="","",SUM(H46:H49,IF(F50&gt;G50,4,IF(F50&lt;G50,0,2)))))))</f>
        <v>0</v>
      </c>
      <c r="I50" s="11"/>
      <c r="J50" s="11"/>
    </row>
    <row r="51" spans="2:10" ht="10.9" customHeight="1">
      <c r="B51" s="12"/>
      <c r="C51" s="12"/>
      <c r="D51" s="12"/>
      <c r="E51" s="16"/>
      <c r="F51" s="16"/>
      <c r="G51" s="16"/>
      <c r="H51" s="17"/>
      <c r="I51" s="11"/>
      <c r="J51" s="11"/>
    </row>
    <row r="52" spans="2:10" ht="16.899999999999999" customHeight="1">
      <c r="B52" s="12"/>
      <c r="C52" s="12"/>
      <c r="D52" s="12"/>
      <c r="E52" s="12"/>
      <c r="F52" s="5"/>
      <c r="G52" s="5"/>
      <c r="H52" s="15"/>
    </row>
    <row r="53" spans="2:10">
      <c r="B53" s="13"/>
      <c r="C53" s="19"/>
      <c r="D53" s="13"/>
      <c r="E53" s="18"/>
      <c r="F53" s="13"/>
      <c r="G53" s="13"/>
      <c r="H53" s="14"/>
    </row>
    <row r="54" spans="2:10">
      <c r="B54" s="5"/>
      <c r="C54" s="9"/>
      <c r="D54" s="10"/>
      <c r="E54" s="12"/>
      <c r="F54" s="5"/>
      <c r="G54" s="5"/>
      <c r="H54" s="15"/>
    </row>
    <row r="55" spans="2:10">
      <c r="B55" s="12"/>
      <c r="C55" s="9"/>
      <c r="D55" s="9"/>
      <c r="E55" s="9"/>
      <c r="F55" s="5"/>
      <c r="G55" s="5"/>
      <c r="H55" s="15"/>
    </row>
    <row r="56" spans="2:10">
      <c r="B56" s="5"/>
      <c r="C56" s="10"/>
      <c r="D56" s="10"/>
      <c r="E56" s="5"/>
      <c r="F56" s="5"/>
      <c r="G56" s="5"/>
      <c r="H56" s="15"/>
    </row>
    <row r="57" spans="2:10" ht="16.899999999999999" customHeight="1">
      <c r="B57" s="47"/>
      <c r="C57" s="47"/>
      <c r="D57" s="47"/>
      <c r="E57" s="47"/>
      <c r="F57" s="47"/>
      <c r="G57" s="47"/>
      <c r="H57" s="47"/>
    </row>
    <row r="58" spans="2:10" hidden="1">
      <c r="B58" s="12"/>
      <c r="C58" s="12"/>
      <c r="D58" s="12"/>
      <c r="E58" s="12"/>
      <c r="F58" s="5"/>
      <c r="G58" s="5"/>
      <c r="H58" s="15"/>
    </row>
    <row r="59" spans="2:10">
      <c r="B59" s="12"/>
      <c r="C59" s="12"/>
      <c r="D59" s="12"/>
      <c r="E59" s="12"/>
      <c r="F59" s="5"/>
      <c r="G59" s="5"/>
      <c r="H59" s="15"/>
    </row>
    <row r="60" spans="2:10">
      <c r="B60" s="12"/>
      <c r="C60" s="12"/>
      <c r="D60" s="12"/>
      <c r="E60" s="12"/>
      <c r="F60" s="5"/>
      <c r="G60" s="5"/>
      <c r="H60" s="15"/>
    </row>
  </sheetData>
  <sheetProtection sheet="1" objects="1" scenarios="1" selectLockedCells="1"/>
  <mergeCells count="15">
    <mergeCell ref="B28:H28"/>
    <mergeCell ref="B36:H36"/>
    <mergeCell ref="B57:H57"/>
    <mergeCell ref="B44:H44"/>
    <mergeCell ref="B1:H1"/>
    <mergeCell ref="B2:H2"/>
    <mergeCell ref="B4:H4"/>
    <mergeCell ref="B12:H12"/>
    <mergeCell ref="B20:H20"/>
    <mergeCell ref="B3:H3"/>
    <mergeCell ref="B11:H11"/>
    <mergeCell ref="B19:H19"/>
    <mergeCell ref="B27:H27"/>
    <mergeCell ref="B35:H35"/>
    <mergeCell ref="B43:H43"/>
  </mergeCells>
  <printOptions horizontalCentered="1"/>
  <pageMargins left="0.59055118110236227" right="0.39370078740157483" top="0.39370078740157483" bottom="0" header="0" footer="0"/>
  <pageSetup paperSize="9" scale="80" firstPageNumber="0" orientation="portrait" horizontalDpi="300" verticalDpi="300" r:id="rId1"/>
  <headerFooter alignWithMargins="0"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Valued Customer</cp:lastModifiedBy>
  <cp:lastPrinted>2012-11-10T15:49:28Z</cp:lastPrinted>
  <dcterms:created xsi:type="dcterms:W3CDTF">2010-03-02T01:25:20Z</dcterms:created>
  <dcterms:modified xsi:type="dcterms:W3CDTF">2012-11-18T11:32:53Z</dcterms:modified>
</cp:coreProperties>
</file>